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24_PSQF6270\"/>
    </mc:Choice>
  </mc:AlternateContent>
  <xr:revisionPtr revIDLastSave="0" documentId="8_{051E890D-F85C-4956-92F5-CAA4C55DFB42}" xr6:coauthVersionLast="47" xr6:coauthVersionMax="47" xr10:uidLastSave="{00000000-0000-0000-0000-000000000000}"/>
  <bookViews>
    <workbookView xWindow="4530" yWindow="3050" windowWidth="28800" windowHeight="15500" activeTab="2" xr2:uid="{8F23BEE6-1A56-43BA-AE2E-CC59A538D6EC}"/>
  </bookViews>
  <sheets>
    <sheet name="Given -2LL" sheetId="1" r:id="rId1"/>
    <sheet name="Given LL" sheetId="2" r:id="rId2"/>
    <sheet name="Robust M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7" i="1" s="1"/>
  <c r="D7" i="1"/>
  <c r="H17" i="3"/>
  <c r="F17" i="3"/>
  <c r="E17" i="3"/>
  <c r="H12" i="3"/>
  <c r="F12" i="3"/>
  <c r="E12" i="3"/>
  <c r="G12" i="3" s="1"/>
  <c r="I12" i="3" s="1"/>
  <c r="H8" i="3"/>
  <c r="F8" i="3"/>
  <c r="E8" i="3"/>
  <c r="G17" i="3" l="1"/>
  <c r="I17" i="3" s="1"/>
  <c r="G8" i="3"/>
  <c r="I8" i="3" s="1"/>
  <c r="F7" i="2" l="1"/>
  <c r="E7" i="2"/>
  <c r="G7" i="2" s="1"/>
  <c r="D6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8D2DC93E-158B-42CC-A075-1CAFF6B681B1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E3" authorId="0" shapeId="0" xr:uid="{FEECFB64-4A42-45B7-9216-4603C5AA0603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<sst xmlns="http://schemas.openxmlformats.org/spreadsheetml/2006/main" count="47" uniqueCount="28">
  <si>
    <t>DF 
Diff</t>
  </si>
  <si>
    <t>Exact p 
Value</t>
  </si>
  <si>
    <t>LRT</t>
  </si>
  <si>
    <t>FILL IN</t>
  </si>
  <si>
    <t>CALCULATED</t>
  </si>
  <si>
    <t>Models:
Fewer in Row 1
More in Row 2</t>
  </si>
  <si>
    <t>Test of -2ΔLL Difference</t>
  </si>
  <si>
    <t>LL*-2</t>
  </si>
  <si>
    <t>Diff in
-2*LL</t>
  </si>
  <si>
    <t>Models:
Fewer Parms in Row 1
More Parms in Row 2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</si>
  <si>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</si>
  <si>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Diff in LL
* -2</t>
  </si>
  <si>
    <t>Diff
Scaling
Correction</t>
  </si>
  <si>
    <t>Scaled Diff in -2LL</t>
  </si>
  <si>
    <t>Exact 
P-Value</t>
  </si>
  <si>
    <t>Demonstration of LRTs done for you against saturated H1 model</t>
  </si>
  <si>
    <t>One-Factor Model</t>
  </si>
  <si>
    <t>Saturated (Perfect) Model</t>
  </si>
  <si>
    <t>Test of Difference</t>
  </si>
  <si>
    <t>Independence (Null) Model</t>
  </si>
  <si>
    <t>Perfect (Saturated) Model</t>
  </si>
  <si>
    <t>Model 
Parms</t>
  </si>
  <si>
    <t>Fewer Model</t>
  </si>
  <si>
    <t>More Model</t>
  </si>
  <si>
    <t>Model
LL</t>
  </si>
  <si>
    <t>Model
-2LL</t>
  </si>
  <si>
    <t>Diff in DF</t>
  </si>
  <si>
    <t>Model
Scale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</si>
</sst>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#,##0.000"/>
    <numFmt numFmtId="167" formatCode="0.0000000"/>
    <numFmt numFmtId="168" formatCode="0.0000"/>
    <numFmt numFmtId="169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0" fillId="0" borderId="0" xfId="1" applyFont="1"/>
    <xf numFmtId="165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0" fontId="0" fillId="0" borderId="0" xfId="1" applyFont="1" applyAlignment="1">
      <alignment horizontal="left" indent="2"/>
    </xf>
    <xf numFmtId="0" fontId="1" fillId="0" borderId="0" xfId="1" applyAlignment="1">
      <alignment horizontal="left" indent="2"/>
    </xf>
    <xf numFmtId="164" fontId="1" fillId="0" borderId="0" xfId="1" applyNumberFormat="1"/>
    <xf numFmtId="0" fontId="1" fillId="0" borderId="0" xfId="2"/>
    <xf numFmtId="0" fontId="2" fillId="0" borderId="1" xfId="0" applyFont="1" applyBorder="1" applyAlignment="1">
      <alignment horizontal="center" vertical="center" wrapText="1"/>
    </xf>
    <xf numFmtId="166" fontId="2" fillId="0" borderId="2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167" fontId="2" fillId="0" borderId="2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167" fontId="2" fillId="0" borderId="0" xfId="2" applyNumberFormat="1" applyFont="1" applyAlignment="1">
      <alignment horizontal="center"/>
    </xf>
    <xf numFmtId="164" fontId="1" fillId="0" borderId="0" xfId="2" applyNumberFormat="1"/>
    <xf numFmtId="167" fontId="1" fillId="0" borderId="0" xfId="2" applyNumberFormat="1"/>
    <xf numFmtId="0" fontId="1" fillId="0" borderId="0" xfId="2" applyAlignment="1">
      <alignment horizontal="left" indent="2"/>
    </xf>
    <xf numFmtId="166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6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8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indent="2"/>
    </xf>
    <xf numFmtId="169" fontId="0" fillId="0" borderId="0" xfId="0" applyNumberFormat="1"/>
    <xf numFmtId="0" fontId="0" fillId="0" borderId="1" xfId="0" applyBorder="1" applyAlignment="1">
      <alignment horizontal="left" indent="2"/>
    </xf>
    <xf numFmtId="166" fontId="0" fillId="0" borderId="1" xfId="0" applyNumberFormat="1" applyBorder="1"/>
    <xf numFmtId="168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2 2" xfId="1" xr:uid="{F6ABA16B-DB43-4E72-BC9C-B193E9ECA9AA}"/>
    <cellStyle name="Normal 3" xfId="2" xr:uid="{7EF07782-6FCF-40F7-830A-EC4E83B396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3BF3-6BD7-48EA-B4DC-F7890F4A5BBD}">
  <dimension ref="A1:F8"/>
  <sheetViews>
    <sheetView workbookViewId="0">
      <selection activeCell="F8" sqref="F8"/>
    </sheetView>
  </sheetViews>
  <sheetFormatPr defaultColWidth="9" defaultRowHeight="14.5" x14ac:dyDescent="0.35"/>
  <cols>
    <col min="1" max="1" width="24.90625" style="1" customWidth="1"/>
    <col min="2" max="2" width="11.90625" style="1" customWidth="1"/>
    <col min="3" max="3" width="9.54296875" style="1" customWidth="1"/>
    <col min="4" max="4" width="9.90625" style="1" bestFit="1" customWidth="1"/>
    <col min="5" max="5" width="7.453125" style="1" customWidth="1"/>
    <col min="6" max="6" width="11.81640625" style="10" customWidth="1"/>
    <col min="7" max="16384" width="9" style="1"/>
  </cols>
  <sheetData>
    <row r="1" spans="1:6" s="11" customFormat="1" ht="26.15" customHeight="1" x14ac:dyDescent="0.35">
      <c r="A1" s="40" t="s">
        <v>3</v>
      </c>
      <c r="B1" s="40"/>
      <c r="C1" s="40"/>
      <c r="D1" s="44" t="s">
        <v>4</v>
      </c>
      <c r="E1" s="44"/>
      <c r="F1" s="44"/>
    </row>
    <row r="2" spans="1:6" s="11" customFormat="1" ht="26.15" customHeight="1" x14ac:dyDescent="0.35">
      <c r="A2" s="41" t="s">
        <v>5</v>
      </c>
      <c r="B2" s="43" t="s">
        <v>6</v>
      </c>
      <c r="C2" s="43"/>
      <c r="D2" s="43"/>
      <c r="E2" s="43"/>
      <c r="F2" s="43"/>
    </row>
    <row r="3" spans="1:6" ht="29" x14ac:dyDescent="0.35">
      <c r="A3" s="42"/>
      <c r="B3" s="2" t="s">
        <v>25</v>
      </c>
      <c r="C3" s="2" t="s">
        <v>21</v>
      </c>
      <c r="D3" s="14" t="s">
        <v>8</v>
      </c>
      <c r="E3" s="14" t="s">
        <v>26</v>
      </c>
      <c r="F3" s="15" t="s">
        <v>1</v>
      </c>
    </row>
    <row r="4" spans="1:6" x14ac:dyDescent="0.35">
      <c r="A4" s="3"/>
      <c r="B4" s="3"/>
      <c r="C4" s="3"/>
      <c r="D4" s="16"/>
      <c r="E4" s="16"/>
      <c r="F4" s="17"/>
    </row>
    <row r="5" spans="1:6" x14ac:dyDescent="0.35">
      <c r="A5" s="4" t="s">
        <v>22</v>
      </c>
      <c r="B5" s="5">
        <v>415.09500000000003</v>
      </c>
      <c r="C5" s="6">
        <v>4</v>
      </c>
      <c r="D5" s="18"/>
      <c r="E5" s="11"/>
      <c r="F5" s="19"/>
    </row>
    <row r="6" spans="1:6" x14ac:dyDescent="0.35">
      <c r="A6" s="4" t="s">
        <v>23</v>
      </c>
      <c r="B6" s="5">
        <v>366.74099999999999</v>
      </c>
      <c r="C6" s="6">
        <v>6</v>
      </c>
      <c r="D6" s="18"/>
      <c r="E6" s="11"/>
      <c r="F6" s="19"/>
    </row>
    <row r="7" spans="1:6" x14ac:dyDescent="0.35">
      <c r="A7" s="8" t="s">
        <v>2</v>
      </c>
      <c r="B7" s="5"/>
      <c r="C7" s="6"/>
      <c r="D7" s="18">
        <f>B5-B6</f>
        <v>48.354000000000042</v>
      </c>
      <c r="E7" s="11">
        <f>C6-C5</f>
        <v>2</v>
      </c>
      <c r="F7" s="19">
        <f>CHIDIST(D7,E7)</f>
        <v>3.162731405051387E-11</v>
      </c>
    </row>
    <row r="8" spans="1:6" x14ac:dyDescent="0.35">
      <c r="A8" s="9"/>
      <c r="B8" s="5"/>
      <c r="C8" s="6"/>
      <c r="D8" s="5"/>
      <c r="E8" s="6"/>
      <c r="F8" s="7"/>
    </row>
  </sheetData>
  <mergeCells count="4">
    <mergeCell ref="A1:C1"/>
    <mergeCell ref="A2:A3"/>
    <mergeCell ref="B2:F2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BC714-70B9-4F0D-A92B-D9938F73388E}">
  <dimension ref="A1:H13"/>
  <sheetViews>
    <sheetView workbookViewId="0">
      <selection activeCell="G10" sqref="G10"/>
    </sheetView>
  </sheetViews>
  <sheetFormatPr defaultColWidth="8.26953125" defaultRowHeight="14.5" x14ac:dyDescent="0.35"/>
  <cols>
    <col min="1" max="1" width="26.54296875" style="11" customWidth="1"/>
    <col min="2" max="2" width="10.54296875" style="11" bestFit="1" customWidth="1"/>
    <col min="3" max="3" width="11" style="11" bestFit="1" customWidth="1"/>
    <col min="4" max="4" width="11" style="11" customWidth="1"/>
    <col min="5" max="5" width="10.26953125" style="11" customWidth="1"/>
    <col min="6" max="6" width="7.54296875" style="11" customWidth="1"/>
    <col min="7" max="7" width="12.36328125" style="19" bestFit="1" customWidth="1"/>
    <col min="8" max="8" width="8.26953125" style="11"/>
    <col min="9" max="9" width="3.7265625" style="11" customWidth="1"/>
    <col min="10" max="16384" width="8.26953125" style="11"/>
  </cols>
  <sheetData>
    <row r="1" spans="1:8" ht="26.15" customHeight="1" x14ac:dyDescent="0.35">
      <c r="A1" s="40" t="s">
        <v>3</v>
      </c>
      <c r="B1" s="40"/>
      <c r="C1" s="40"/>
      <c r="D1" s="44" t="s">
        <v>4</v>
      </c>
      <c r="E1" s="44"/>
      <c r="F1" s="44"/>
      <c r="G1" s="44"/>
    </row>
    <row r="2" spans="1:8" ht="26.15" customHeight="1" x14ac:dyDescent="0.35">
      <c r="A2" s="41" t="s">
        <v>5</v>
      </c>
      <c r="B2" s="43" t="s">
        <v>6</v>
      </c>
      <c r="C2" s="43"/>
      <c r="D2" s="43"/>
      <c r="E2" s="43"/>
      <c r="F2" s="43"/>
      <c r="G2" s="43"/>
    </row>
    <row r="3" spans="1:8" ht="29" x14ac:dyDescent="0.35">
      <c r="A3" s="42"/>
      <c r="B3" s="13" t="s">
        <v>24</v>
      </c>
      <c r="C3" s="2" t="s">
        <v>21</v>
      </c>
      <c r="D3" s="14" t="s">
        <v>7</v>
      </c>
      <c r="E3" s="14" t="s">
        <v>8</v>
      </c>
      <c r="F3" s="14" t="s">
        <v>26</v>
      </c>
      <c r="G3" s="15" t="s">
        <v>1</v>
      </c>
      <c r="H3" s="16"/>
    </row>
    <row r="4" spans="1:8" x14ac:dyDescent="0.35">
      <c r="A4" s="16"/>
      <c r="B4" s="16"/>
      <c r="C4" s="16"/>
      <c r="D4" s="16"/>
      <c r="E4" s="16"/>
      <c r="F4" s="16"/>
      <c r="G4" s="17"/>
      <c r="H4" s="16"/>
    </row>
    <row r="5" spans="1:8" x14ac:dyDescent="0.35">
      <c r="A5" s="4" t="s">
        <v>22</v>
      </c>
      <c r="B5" s="18">
        <v>-1464.4570000000001</v>
      </c>
      <c r="C5" s="11">
        <v>8</v>
      </c>
      <c r="D5" s="18">
        <f>B5*-2</f>
        <v>2928.9140000000002</v>
      </c>
      <c r="E5" s="18"/>
    </row>
    <row r="6" spans="1:8" x14ac:dyDescent="0.35">
      <c r="A6" s="4" t="s">
        <v>23</v>
      </c>
      <c r="B6" s="18">
        <v>-1454.634</v>
      </c>
      <c r="C6" s="11">
        <v>14</v>
      </c>
      <c r="D6" s="18">
        <f>B6*-2</f>
        <v>2909.268</v>
      </c>
      <c r="E6" s="18"/>
    </row>
    <row r="7" spans="1:8" x14ac:dyDescent="0.35">
      <c r="A7" s="8" t="s">
        <v>2</v>
      </c>
      <c r="B7" s="18"/>
      <c r="D7" s="18"/>
      <c r="E7" s="18">
        <f>D5-D6</f>
        <v>19.646000000000186</v>
      </c>
      <c r="F7" s="11">
        <f>C6-C5</f>
        <v>6</v>
      </c>
      <c r="G7" s="19">
        <f>CHIDIST(E7,F7)</f>
        <v>3.2009762816018112E-3</v>
      </c>
    </row>
    <row r="8" spans="1:8" x14ac:dyDescent="0.35">
      <c r="B8" s="18"/>
      <c r="D8" s="18"/>
      <c r="E8" s="18"/>
    </row>
    <row r="10" spans="1:8" x14ac:dyDescent="0.35">
      <c r="A10" s="20"/>
      <c r="E10" s="18"/>
    </row>
    <row r="13" spans="1:8" x14ac:dyDescent="0.35">
      <c r="A13" s="20"/>
      <c r="E13" s="18"/>
    </row>
  </sheetData>
  <mergeCells count="4">
    <mergeCell ref="A2:A3"/>
    <mergeCell ref="B2:G2"/>
    <mergeCell ref="A1:C1"/>
    <mergeCell ref="D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C703-1196-433B-ACC3-2550539C709D}">
  <dimension ref="A1:K17"/>
  <sheetViews>
    <sheetView tabSelected="1" workbookViewId="0">
      <selection activeCell="C14" sqref="C14"/>
    </sheetView>
  </sheetViews>
  <sheetFormatPr defaultRowHeight="14.5" x14ac:dyDescent="0.35"/>
  <cols>
    <col min="1" max="1" width="28.6328125" bestFit="1" customWidth="1"/>
    <col min="2" max="2" width="13.6328125" style="27" customWidth="1"/>
    <col min="3" max="3" width="10" style="30" customWidth="1"/>
    <col min="4" max="4" width="9" customWidth="1"/>
    <col min="5" max="5" width="10.90625" style="27" customWidth="1"/>
    <col min="6" max="6" width="10.90625" style="30" customWidth="1"/>
    <col min="7" max="7" width="10.453125" style="31" customWidth="1"/>
    <col min="8" max="8" width="9" customWidth="1"/>
    <col min="9" max="9" width="9.36328125" customWidth="1"/>
  </cols>
  <sheetData>
    <row r="1" spans="1:11" ht="26" customHeight="1" x14ac:dyDescent="0.35">
      <c r="A1" s="40" t="s">
        <v>3</v>
      </c>
      <c r="B1" s="40"/>
      <c r="C1" s="40"/>
      <c r="D1" s="40"/>
      <c r="E1" s="44" t="s">
        <v>4</v>
      </c>
      <c r="F1" s="44"/>
      <c r="G1" s="44"/>
      <c r="H1" s="44"/>
      <c r="I1" s="44"/>
    </row>
    <row r="2" spans="1:11" ht="21.75" customHeight="1" x14ac:dyDescent="0.35">
      <c r="A2" s="41" t="s">
        <v>9</v>
      </c>
      <c r="B2" s="45" t="s">
        <v>10</v>
      </c>
      <c r="C2" s="45"/>
      <c r="D2" s="45"/>
      <c r="E2" s="45"/>
      <c r="F2" s="45"/>
      <c r="G2" s="45"/>
      <c r="H2" s="45"/>
      <c r="I2" s="45"/>
    </row>
    <row r="3" spans="1:11" ht="43.5" x14ac:dyDescent="0.35">
      <c r="A3" s="42"/>
      <c r="B3" s="21" t="s">
        <v>24</v>
      </c>
      <c r="C3" s="22" t="s">
        <v>27</v>
      </c>
      <c r="D3" s="2" t="s">
        <v>21</v>
      </c>
      <c r="E3" s="21" t="s">
        <v>11</v>
      </c>
      <c r="F3" s="22" t="s">
        <v>12</v>
      </c>
      <c r="G3" s="23" t="s">
        <v>13</v>
      </c>
      <c r="H3" s="12" t="s">
        <v>0</v>
      </c>
      <c r="I3" s="22" t="s">
        <v>14</v>
      </c>
    </row>
    <row r="4" spans="1:11" ht="15.75" hidden="1" customHeight="1" x14ac:dyDescent="0.35">
      <c r="A4" s="24"/>
      <c r="B4" s="25"/>
      <c r="C4" s="26"/>
      <c r="D4" s="24"/>
      <c r="F4" s="26"/>
      <c r="G4" s="28"/>
      <c r="H4" s="24"/>
      <c r="I4" s="26"/>
    </row>
    <row r="5" spans="1:11" ht="15.75" hidden="1" customHeight="1" x14ac:dyDescent="0.35">
      <c r="A5" s="29" t="s">
        <v>15</v>
      </c>
      <c r="B5" s="25"/>
      <c r="C5" s="26"/>
      <c r="D5" s="24"/>
      <c r="F5" s="26"/>
      <c r="G5" s="28"/>
      <c r="H5" s="24"/>
      <c r="I5" s="26"/>
    </row>
    <row r="6" spans="1:11" hidden="1" x14ac:dyDescent="0.35">
      <c r="A6" t="s">
        <v>16</v>
      </c>
      <c r="B6" s="27">
        <v>-11536.404</v>
      </c>
      <c r="C6" s="30">
        <v>1.4158999999999999</v>
      </c>
      <c r="D6">
        <v>18</v>
      </c>
      <c r="I6" s="30"/>
    </row>
    <row r="7" spans="1:11" hidden="1" x14ac:dyDescent="0.35">
      <c r="A7" t="s">
        <v>17</v>
      </c>
      <c r="B7" s="27">
        <v>-11322.434999999999</v>
      </c>
      <c r="C7" s="30">
        <v>1.4073</v>
      </c>
      <c r="D7">
        <v>27</v>
      </c>
      <c r="I7" s="30"/>
    </row>
    <row r="8" spans="1:11" hidden="1" x14ac:dyDescent="0.35">
      <c r="A8" s="32" t="s">
        <v>18</v>
      </c>
      <c r="E8" s="27">
        <f>-2*(B6-B7)</f>
        <v>427.93800000000192</v>
      </c>
      <c r="F8" s="30">
        <f>((D6*C6) - (D7*C7)) / (D6-D7)</f>
        <v>1.3901000000000003</v>
      </c>
      <c r="G8" s="31">
        <f>E8/F8</f>
        <v>307.84691748795183</v>
      </c>
      <c r="H8">
        <f>ABS(D7-D6)</f>
        <v>9</v>
      </c>
      <c r="I8" s="30">
        <f>CHIDIST(G8,H8)</f>
        <v>5.6459469581328755E-61</v>
      </c>
      <c r="K8" s="33"/>
    </row>
    <row r="9" spans="1:11" hidden="1" x14ac:dyDescent="0.35">
      <c r="I9" s="30"/>
    </row>
    <row r="10" spans="1:11" hidden="1" x14ac:dyDescent="0.35">
      <c r="A10" t="s">
        <v>19</v>
      </c>
      <c r="B10" s="27">
        <v>-12312.951999999999</v>
      </c>
      <c r="C10" s="30">
        <v>0.97250000000000003</v>
      </c>
      <c r="D10">
        <v>12</v>
      </c>
    </row>
    <row r="11" spans="1:11" hidden="1" x14ac:dyDescent="0.35">
      <c r="A11" t="s">
        <v>20</v>
      </c>
      <c r="B11" s="27">
        <v>-11322.434999999999</v>
      </c>
      <c r="C11" s="30">
        <v>1.4073</v>
      </c>
      <c r="D11">
        <v>27</v>
      </c>
    </row>
    <row r="12" spans="1:11" hidden="1" x14ac:dyDescent="0.35">
      <c r="A12" s="32" t="s">
        <v>18</v>
      </c>
      <c r="E12" s="27">
        <f>-2*(B10-B11)</f>
        <v>1981.0339999999997</v>
      </c>
      <c r="F12" s="30">
        <f>((D10*C10) - (D11*C11)) / (D10-D11)</f>
        <v>1.7551400000000001</v>
      </c>
      <c r="G12" s="31">
        <f>E12/F12</f>
        <v>1128.7042629078019</v>
      </c>
      <c r="H12">
        <f>ABS(D11-D10)</f>
        <v>15</v>
      </c>
      <c r="I12" s="30">
        <f>CHIDIST(G12,H12)</f>
        <v>3.3338709418691664E-231</v>
      </c>
    </row>
    <row r="13" spans="1:11" hidden="1" x14ac:dyDescent="0.35">
      <c r="A13" s="34"/>
      <c r="B13" s="35"/>
      <c r="C13" s="36"/>
      <c r="D13" s="37"/>
      <c r="E13" s="35"/>
      <c r="F13" s="36"/>
      <c r="G13" s="38"/>
      <c r="H13" s="37"/>
      <c r="I13" s="36"/>
    </row>
    <row r="14" spans="1:11" x14ac:dyDescent="0.35">
      <c r="A14" s="39"/>
    </row>
    <row r="15" spans="1:11" x14ac:dyDescent="0.35">
      <c r="A15" s="4" t="s">
        <v>22</v>
      </c>
      <c r="B15" s="27">
        <v>-11536.404</v>
      </c>
      <c r="C15" s="30">
        <v>1.4157999999999999</v>
      </c>
      <c r="D15">
        <v>18</v>
      </c>
      <c r="I15" s="30"/>
    </row>
    <row r="16" spans="1:11" x14ac:dyDescent="0.35">
      <c r="A16" s="4" t="s">
        <v>23</v>
      </c>
      <c r="B16" s="27">
        <v>-11340.14</v>
      </c>
      <c r="C16" s="30">
        <v>1.4016999999999999</v>
      </c>
      <c r="D16">
        <v>19</v>
      </c>
      <c r="I16" s="30"/>
    </row>
    <row r="17" spans="1:9" x14ac:dyDescent="0.35">
      <c r="A17" s="8" t="s">
        <v>2</v>
      </c>
      <c r="E17" s="27">
        <f>-2*(B15-B16)</f>
        <v>392.52800000000207</v>
      </c>
      <c r="F17" s="30">
        <f>((D15*C15) - (D16*C16)) / (D15-D16)</f>
        <v>1.1478999999999999</v>
      </c>
      <c r="G17" s="31">
        <f>E17/F17</f>
        <v>341.95313180590824</v>
      </c>
      <c r="H17">
        <f>ABS(D16-D15)</f>
        <v>1</v>
      </c>
      <c r="I17" s="30">
        <f>CHIDIST(G17,H17)</f>
        <v>2.3961653034361354E-76</v>
      </c>
    </row>
  </sheetData>
  <mergeCells count="4">
    <mergeCell ref="A1:D1"/>
    <mergeCell ref="E1:I1"/>
    <mergeCell ref="A2:A3"/>
    <mergeCell ref="B2:I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Given -2LL</vt:lpstr>
      <vt:lpstr>Given LL</vt:lpstr>
      <vt:lpstr>Robust 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Hoffman, Lesa</cp:lastModifiedBy>
  <dcterms:created xsi:type="dcterms:W3CDTF">2023-02-25T15:00:45Z</dcterms:created>
  <dcterms:modified xsi:type="dcterms:W3CDTF">2024-02-29T16:23:02Z</dcterms:modified>
</cp:coreProperties>
</file>